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hector.cerezo\Desktop\"/>
    </mc:Choice>
  </mc:AlternateContent>
  <xr:revisionPtr revIDLastSave="0" documentId="8_{DED0B4D5-9059-4339-9742-C016879B1F37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Niveles de logro" sheetId="1" r:id="rId1"/>
    <sheet name="IndicadoresKPI" sheetId="2" r:id="rId2"/>
    <sheet name="Dashboard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3" l="1"/>
  <c r="B11" i="3"/>
  <c r="B10" i="3"/>
  <c r="B9" i="3"/>
  <c r="B8" i="3"/>
  <c r="B7" i="3"/>
  <c r="B6" i="3"/>
  <c r="B5" i="3"/>
  <c r="B4" i="3"/>
  <c r="F14" i="2" l="1"/>
  <c r="F14" i="2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<sst xmlns="http://schemas.openxmlformats.org/spreadsheetml/2006/main" count="306" uniqueCount="102">
  <si>
    <t>Niveles de logro / cumplimiento</t>
  </si>
  <si>
    <t>Resultado del indicador compuesto</t>
  </si>
  <si>
    <t>Leyenda de colores</t>
  </si>
  <si>
    <t>Excelente</t>
  </si>
  <si>
    <t>90-100%</t>
  </si>
  <si>
    <t>Satisfactorio</t>
  </si>
  <si>
    <t>80-90%</t>
  </si>
  <si>
    <t>Adecuado</t>
  </si>
  <si>
    <t>70-80%</t>
  </si>
  <si>
    <t>Plan de mejoras</t>
  </si>
  <si>
    <t>60-70%</t>
  </si>
  <si>
    <t>Incumplimiento</t>
  </si>
  <si>
    <t>&lt;60%</t>
  </si>
  <si>
    <t>INDICADOR  COMPUESTO</t>
  </si>
  <si>
    <t>MEDIDAS/EVALUACIÓN</t>
  </si>
  <si>
    <t>PESO</t>
  </si>
  <si>
    <t>FUENTE</t>
  </si>
  <si>
    <t>TEMPORALIDAD</t>
  </si>
  <si>
    <t>AUTOMATIZADO</t>
  </si>
  <si>
    <t>RESULTADO</t>
  </si>
  <si>
    <t>CUMPLIMIENTO DE LA MISIÓN Brindar servicios educativos para formar personas altamente competentes, éticas y seguras de sí mismas; que puedan lograr una oportuna inserción o desarrollo en el ámbito laboral, y en consecuencia sean capaces de generar valor en su entorno.</t>
  </si>
  <si>
    <t>40%</t>
  </si>
  <si>
    <t>Semestre</t>
  </si>
  <si>
    <t>SI</t>
  </si>
  <si>
    <t>20%</t>
  </si>
  <si>
    <t>NO</t>
  </si>
  <si>
    <t>Línea base</t>
  </si>
  <si>
    <t>CUMPLIMIENTO DE LA PLANEACIÓN</t>
  </si>
  <si>
    <t>50%</t>
  </si>
  <si>
    <t>C-Suite/Rectoría</t>
  </si>
  <si>
    <t>C-Suite/Rectoría/Dirección de Normativa y Efectividad/Transversales</t>
  </si>
  <si>
    <t>Anual</t>
  </si>
  <si>
    <t>CUMPLIMIENTO DE NORMATIVIDAD RELATIVA A “INTEGRIDAD ACADÉMICA”</t>
  </si>
  <si>
    <t>25%</t>
  </si>
  <si>
    <t>BI, Direcciones y Coordinaciones, CAE, NPS/ Dirección de Normativa y Efectividad/Transversales</t>
  </si>
  <si>
    <t>PROGRAMAS ACADÉMICOS: CUMPLIMIENTO DEL PERFIL DE EGRESO DE TODOS LOS PROGRAMAS</t>
  </si>
  <si>
    <t>18%</t>
  </si>
  <si>
    <t>7%</t>
  </si>
  <si>
    <t>10%</t>
  </si>
  <si>
    <t>Tabla con resultado institucional  Tabla con resultado de cada programa</t>
  </si>
  <si>
    <t>PERSONAL ACADÉMICO: Satisfacción con la docencia recibida Nivel académico de impartición superior al de formación Formación en cuestiones docentes Cumplimiento de la función docente</t>
  </si>
  <si>
    <t>ESTUDIANTES:   Ciclo de vida del estudiante</t>
  </si>
  <si>
    <t>30%</t>
  </si>
  <si>
    <t>PERSONAL ADMINISTRATIVO  “evaluación del desempeño de todo el personal administrativo”</t>
  </si>
  <si>
    <t>15%</t>
  </si>
  <si>
    <t>Recursos Humanos/ BI, Direcciones y Coordinaciones, CAE, NPS/ Dirección de Normativa y Efectividad/Transversales</t>
  </si>
  <si>
    <t>¿?</t>
  </si>
  <si>
    <t>APOYOS ACADÉMICOS</t>
  </si>
  <si>
    <t>RECURSOS FÍSICOS: Seguridad y Salud en el trabajo</t>
  </si>
  <si>
    <t>Resultados inspecciones de la Secretaría de trabajo</t>
  </si>
  <si>
    <t>RECURSOS FINANCIEROS Nota: &gt;4 años</t>
  </si>
  <si>
    <t>Estados financieros completos</t>
  </si>
  <si>
    <t>Contraloría/Finanzas/ Dirección de Normativa y Efectividad/</t>
  </si>
  <si>
    <t>Estados financieros auditados</t>
  </si>
  <si>
    <t>Composite score u otro indicador que resume la idoneidad financiera</t>
  </si>
  <si>
    <t>Valor esperado</t>
  </si>
  <si>
    <t>Categoría / Indicador compuesto</t>
  </si>
  <si>
    <t>Total indicadores</t>
  </si>
  <si>
    <t>Notas</t>
  </si>
  <si>
    <t>Dashboard Institucional IPETH — Cuadro de Mando</t>
  </si>
  <si>
    <t>Satisfacción con el modelo educativo IPETH (énfasis práctico-clínico)</t>
  </si>
  <si>
    <t>Valoración sobre adquisición de conocimientos aplicados a contextos clínicos</t>
  </si>
  <si>
    <t>Valoración del desarrollo de habilidades y competencias clínicas</t>
  </si>
  <si>
    <t>Valoración del desarrollo de valores, actitudes de servicio y trato humanista</t>
  </si>
  <si>
    <t>Cumplimiento de los objetivos del Plan de Desarrollo Institucional IPETH (PDI-IPETH)</t>
  </si>
  <si>
    <t>Cumplimiento del Plan Operativo Anual (POA) IPETH</t>
  </si>
  <si>
    <t>Plagios procesados respecto a los detectados</t>
  </si>
  <si>
    <t>Expedientes disciplinarios activados</t>
  </si>
  <si>
    <t>Comunidad IPETH formada en Integridad, Compliance y Bioética</t>
  </si>
  <si>
    <t>Reclamaciones y quejas atendidas por Mesa de Atención IPETH</t>
  </si>
  <si>
    <t>Promedio de calificaciones por cohorte</t>
  </si>
  <si>
    <t>Eficiencia terminal académica (100% créditos)</t>
  </si>
  <si>
    <t>Eficiencia terminal – titulados (opción elegida)</t>
  </si>
  <si>
    <t>Tasa de empleabilidad clínica / campo de la salud</t>
  </si>
  <si>
    <t>Satisfacción con la docencia clínica recibida</t>
  </si>
  <si>
    <t>% de docentes con grado superior al nivel en que imparten (licenciatura / posgrado en salud)</t>
  </si>
  <si>
    <t>Horas de formación docente clínica y pedagógica</t>
  </si>
  <si>
    <t>Satisfacción del egresado con su formación clínica</t>
  </si>
  <si>
    <t>Satisfacción del empleador del sector salud</t>
  </si>
  <si>
    <t>Entrega oportuna de calificaciones y reportes clínicos</t>
  </si>
  <si>
    <t>Permanencia: retención, calificaciones, NPS, satisfacción con clínicas.</t>
  </si>
  <si>
    <t>Ingreso: satisfacción con onboarding, integración y primeras prácticas</t>
  </si>
  <si>
    <t>Egreso: eficiencia terminal, desempeño clínico, NPS egresados.</t>
  </si>
  <si>
    <t>Evaluación de directivos (Workday)</t>
  </si>
  <si>
    <t>Cumplimiento de objetivos administrativos</t>
  </si>
  <si>
    <t>Evaluación del desempeño administrativo</t>
  </si>
  <si>
    <t>Satisfacción con onboarding administrativo</t>
  </si>
  <si>
    <t>Satisfacción con capacitaciones institucionales</t>
  </si>
  <si>
    <t>Satisfacción con Biblioteca IPETH</t>
  </si>
  <si>
    <t>Satisfacción con Plataforma Extend 360</t>
  </si>
  <si>
    <t>Soporte técnico del entorno virtual</t>
  </si>
  <si>
    <t>Satisfacción con tutores, asesores y facilitadores clínicos</t>
  </si>
  <si>
    <t>Suficiencia de personal para seguridad y salud</t>
  </si>
  <si>
    <t>Suficiencia de materiales e insumos de seguridad clínica</t>
  </si>
  <si>
    <t>Cumplimiento de matriz normativa (NOMs clínicas y laborales)</t>
  </si>
  <si>
    <t>Cumplimiento NOM-035 y NOMs de riesgo clínico</t>
  </si>
  <si>
    <t>Resultados de inspecciones STPS</t>
  </si>
  <si>
    <t>BI, Rectoría, Direcciones y Coordinaciones, NPS</t>
  </si>
  <si>
    <t>BI, Direcciones y Coordinaciones, NPS/ Dirección de Normativa y Efectividad/Transversales</t>
  </si>
  <si>
    <t>BI, Rectoría, Direcciones y Coordinaciones,  NPS/ Dirección de Normativa y Efectividad/Transversales</t>
  </si>
  <si>
    <t>LEDX/BI, Direcciones y Coordinaciones, NPS/ Dirección de Normativa y Efectividad/Transversales</t>
  </si>
  <si>
    <t>Recursos Humanos/ BI, Direcciones y Coordinaciones, NPS/ Dirección de Normativa y Efectividad/Transversales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</si>
</sst>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b/>
      <sz val="10"/>
      <color theme="1"/>
      <name val="Calibri"/>
      <family val="2"/>
      <scheme val="minor"/>
    </font>
    <font>
      <b/>
      <sz val="16"/>
      <color rgb="FF002060"/>
      <name val="Calibri"/>
      <family val="2"/>
    </font>
    <font>
      <sz val="11"/>
      <color rgb="FF002060"/>
      <name val="Calibri"/>
      <family val="2"/>
      <scheme val="minor"/>
    </font>
    <font>
      <b/>
      <sz val="11"/>
      <color theme="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rgb="FFFF6600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2060"/>
        <bgColor rgb="FFFF6600"/>
      </patternFill>
    </fill>
  </fills>
  <borders count="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7" borderId="0" xfId="0" applyFill="1"/>
    <xf numFmtId="0" fontId="0" fillId="7" borderId="0" xfId="0" applyFill="1" applyAlignment="1">
      <alignment horizontal="center"/>
    </xf>
    <xf numFmtId="0" fontId="5" fillId="9" borderId="1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9" fontId="0" fillId="10" borderId="2" xfId="0" applyNumberFormat="1" applyFill="1" applyBorder="1" applyAlignment="1">
      <alignment horizontal="center"/>
    </xf>
    <xf numFmtId="0" fontId="0" fillId="10" borderId="1" xfId="0" applyFill="1" applyBorder="1" applyAlignment="1">
      <alignment wrapText="1"/>
    </xf>
    <xf numFmtId="0" fontId="0" fillId="10" borderId="4" xfId="0" applyFill="1" applyBorder="1" applyAlignment="1">
      <alignment horizontal="center"/>
    </xf>
    <xf numFmtId="0" fontId="0" fillId="10" borderId="2" xfId="0" applyFill="1" applyBorder="1" applyAlignment="1">
      <alignment wrapText="1"/>
    </xf>
    <xf numFmtId="0" fontId="0" fillId="10" borderId="2" xfId="0" applyFill="1" applyBorder="1" applyAlignment="1">
      <alignment horizontal="center"/>
    </xf>
    <xf numFmtId="0" fontId="0" fillId="10" borderId="0" xfId="0" applyFill="1"/>
    <xf numFmtId="0" fontId="0" fillId="10" borderId="1" xfId="0" applyFill="1" applyBorder="1" applyAlignment="1">
      <alignment horizontal="center"/>
    </xf>
    <xf numFmtId="0" fontId="0" fillId="10" borderId="5" xfId="0" applyFill="1" applyBorder="1"/>
    <xf numFmtId="0" fontId="0" fillId="10" borderId="5" xfId="0" applyFill="1" applyBorder="1" applyAlignment="1">
      <alignment horizontal="center"/>
    </xf>
    <xf numFmtId="0" fontId="1" fillId="11" borderId="3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/>
  </cellXfs>
  <cellStyles count="1">
    <cellStyle name="Normal" xfId="0" builtinId="0"/>
  </cellStyles>
  <dxfs count="5">
    <dxf>
      <fill>
        <patternFill patternType="solid">
          <fgColor rgb="FFF4B084"/>
          <bgColor rgb="FFF4B084"/>
        </patternFill>
      </fill>
    </dxf>
    <dxf>
      <fill>
        <patternFill patternType="solid">
          <fgColor rgb="FFF8CBAD"/>
          <bgColor rgb="FFF8CBAD"/>
        </patternFill>
      </fill>
    </dxf>
    <dxf>
      <fill>
        <patternFill patternType="solid">
          <fgColor rgb="FFBDD7EE"/>
          <bgColor rgb="FFBDD7EE"/>
        </patternFill>
      </fill>
    </dxf>
    <dxf>
      <fill>
        <patternFill patternType="solid">
          <fgColor rgb="FFFFEB9C"/>
          <bgColor rgb="FFFFEB9C"/>
        </patternFill>
      </fill>
    </dxf>
    <dxf>
      <fill>
        <patternFill patternType="solid">
          <fgColor rgb="FFC6EFCE"/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5</v>
    <v>8</v>
    <v>1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"/>
  <sheetViews>
    <sheetView workbookViewId="0">
      <selection activeCell="B5" sqref="B5"/>
    </sheetView>
  </sheetViews>
  <sheetFormatPr baseColWidth="10" defaultColWidth="8.7265625" defaultRowHeight="14.5" x14ac:dyDescent="0.35"/>
  <cols>
    <col min="1" max="1" width="35" customWidth="1"/>
    <col min="2" max="2" width="37" style="1" customWidth="1"/>
    <col min="3" max="3" width="22" customWidth="1"/>
  </cols>
  <sheetData>
    <row r="1" spans="1:3" x14ac:dyDescent="0.35">
      <c r="A1" s="25" t="s">
        <v>0</v>
      </c>
      <c r="B1" s="25" t="s">
        <v>1</v>
      </c>
      <c r="C1" s="25" t="s">
        <v>2</v>
      </c>
    </row>
    <row r="2" spans="1:3" x14ac:dyDescent="0.35">
      <c r="A2" s="2" t="s">
        <v>3</v>
      </c>
      <c r="B2" s="3" t="s">
        <v>4</v>
      </c>
      <c r="C2" s="4"/>
    </row>
    <row r="3" spans="1:3" x14ac:dyDescent="0.35">
      <c r="A3" s="2" t="s">
        <v>5</v>
      </c>
      <c r="B3" s="3" t="s">
        <v>6</v>
      </c>
      <c r="C3" s="5"/>
    </row>
    <row r="4" spans="1:3" x14ac:dyDescent="0.35">
      <c r="A4" s="2" t="s">
        <v>7</v>
      </c>
      <c r="B4" s="3" t="s">
        <v>8</v>
      </c>
      <c r="C4" s="6"/>
    </row>
    <row r="5" spans="1:3" x14ac:dyDescent="0.35">
      <c r="A5" s="2" t="s">
        <v>9</v>
      </c>
      <c r="B5" s="3" t="s">
        <v>10</v>
      </c>
      <c r="C5" s="7"/>
    </row>
    <row r="6" spans="1:3" x14ac:dyDescent="0.35">
      <c r="A6" s="2" t="s">
        <v>11</v>
      </c>
      <c r="B6" s="3" t="s">
        <v>12</v>
      </c>
      <c r="C6" s="8"/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3"/>
  <sheetViews>
    <sheetView tabSelected="1" workbookViewId="0">
      <selection activeCell="A3" sqref="A3"/>
    </sheetView>
  </sheetViews>
  <sheetFormatPr baseColWidth="10" defaultColWidth="8.7265625" defaultRowHeight="14.5" x14ac:dyDescent="0.35"/>
  <cols>
    <col min="1" max="1" width="60" style="10" customWidth="1"/>
    <col min="2" max="2" width="56.08984375" style="10" customWidth="1"/>
    <col min="3" max="3" width="8" style="11" customWidth="1"/>
    <col min="4" max="4" width="47.08984375" style="10" customWidth="1"/>
    <col min="5" max="6" width="16" style="11" customWidth="1"/>
    <col min="7" max="7" width="13" customWidth="1"/>
  </cols>
  <sheetData>
    <row r="1" spans="1:7" x14ac:dyDescent="0.35">
      <c r="A1" s="12" t="s">
        <v>13</v>
      </c>
      <c r="B1" s="12" t="s">
        <v>14</v>
      </c>
      <c r="C1" s="12" t="s">
        <v>15</v>
      </c>
      <c r="D1" s="13" t="s">
        <v>16</v>
      </c>
      <c r="E1" s="13" t="s">
        <v>17</v>
      </c>
      <c r="F1" s="13" t="s">
        <v>18</v>
      </c>
      <c r="G1" s="14" t="s">
        <v>19</v>
      </c>
    </row>
    <row r="2" spans="1:7" s="20" customFormat="1" ht="72.5" x14ac:dyDescent="0.35">
      <c r="A2" s="16" t="s">
        <v>20</v>
      </c>
      <c r="B2" s="16" t="s">
        <v>60</v>
      </c>
      <c r="C2" s="17" t="s">
        <v>21</v>
      </c>
      <c r="D2" s="18" t="s">
        <v>97</v>
      </c>
      <c r="E2" s="19" t="s">
        <v>22</v>
      </c>
      <c r="F2" s="19" t="s">
        <v>23</v>
      </c>
      <c r="G2" s="15">
        <v>0.65</v>
      </c>
    </row>
    <row r="3" spans="1:7" s="20" customFormat="1" ht="72.5" x14ac:dyDescent="0.35">
      <c r="A3" s="16" t="s">
        <v>20</v>
      </c>
      <c r="B3" s="16" t="s">
        <v>61</v>
      </c>
      <c r="C3" s="17" t="s">
        <v>24</v>
      </c>
      <c r="D3" s="18" t="s">
        <v>97</v>
      </c>
      <c r="E3" s="19" t="s">
        <v>22</v>
      </c>
      <c r="F3" s="19" t="s">
        <v>23</v>
      </c>
      <c r="G3" s="15">
        <v>0.6</v>
      </c>
    </row>
    <row r="4" spans="1:7" s="20" customFormat="1" ht="72.5" x14ac:dyDescent="0.35">
      <c r="A4" s="16" t="s">
        <v>20</v>
      </c>
      <c r="B4" s="16" t="s">
        <v>62</v>
      </c>
      <c r="C4" s="17" t="s">
        <v>24</v>
      </c>
      <c r="D4" s="18" t="s">
        <v>97</v>
      </c>
      <c r="E4" s="19" t="s">
        <v>22</v>
      </c>
      <c r="F4" s="19" t="s">
        <v>23</v>
      </c>
      <c r="G4" s="15">
        <v>0.7</v>
      </c>
    </row>
    <row r="5" spans="1:7" s="20" customFormat="1" ht="72.5" x14ac:dyDescent="0.35">
      <c r="A5" s="16" t="s">
        <v>20</v>
      </c>
      <c r="B5" s="16" t="s">
        <v>63</v>
      </c>
      <c r="C5" s="17" t="s">
        <v>24</v>
      </c>
      <c r="D5" s="18" t="s">
        <v>97</v>
      </c>
      <c r="E5" s="19" t="s">
        <v>22</v>
      </c>
      <c r="F5" s="19" t="s">
        <v>25</v>
      </c>
      <c r="G5" s="15">
        <v>0.75</v>
      </c>
    </row>
    <row r="6" spans="1:7" s="20" customFormat="1" ht="72.5" x14ac:dyDescent="0.35">
      <c r="A6" s="16" t="s">
        <v>20</v>
      </c>
      <c r="B6" s="16" t="s">
        <v>26</v>
      </c>
      <c r="C6" s="17"/>
      <c r="D6" s="18"/>
      <c r="E6" s="19"/>
      <c r="F6" s="19"/>
      <c r="G6" s="15">
        <v>0.7</v>
      </c>
    </row>
    <row r="7" spans="1:7" s="20" customFormat="1" ht="29" x14ac:dyDescent="0.35">
      <c r="A7" s="16" t="s">
        <v>27</v>
      </c>
      <c r="B7" s="16" t="s">
        <v>64</v>
      </c>
      <c r="C7" s="17" t="s">
        <v>28</v>
      </c>
      <c r="D7" s="18" t="s">
        <v>29</v>
      </c>
      <c r="E7" s="19" t="s">
        <v>22</v>
      </c>
      <c r="F7" s="19" t="s">
        <v>25</v>
      </c>
      <c r="G7" s="15">
        <v>0.65</v>
      </c>
    </row>
    <row r="8" spans="1:7" s="20" customFormat="1" ht="29" x14ac:dyDescent="0.35">
      <c r="A8" s="16" t="s">
        <v>27</v>
      </c>
      <c r="B8" s="16" t="s">
        <v>65</v>
      </c>
      <c r="C8" s="17" t="s">
        <v>28</v>
      </c>
      <c r="D8" s="18" t="s">
        <v>30</v>
      </c>
      <c r="E8" s="19" t="s">
        <v>31</v>
      </c>
      <c r="F8" s="19" t="s">
        <v>25</v>
      </c>
      <c r="G8" s="15">
        <v>0.59</v>
      </c>
    </row>
    <row r="9" spans="1:7" s="20" customFormat="1" x14ac:dyDescent="0.35">
      <c r="A9" s="16" t="s">
        <v>27</v>
      </c>
      <c r="B9" s="16" t="s">
        <v>26</v>
      </c>
      <c r="C9" s="17"/>
      <c r="D9" s="18"/>
      <c r="E9" s="19"/>
      <c r="F9" s="19"/>
      <c r="G9" s="15">
        <v>0.6</v>
      </c>
    </row>
    <row r="10" spans="1:7" s="20" customFormat="1" ht="29" x14ac:dyDescent="0.35">
      <c r="A10" s="16" t="s">
        <v>32</v>
      </c>
      <c r="B10" s="16" t="s">
        <v>66</v>
      </c>
      <c r="C10" s="17" t="s">
        <v>33</v>
      </c>
      <c r="D10" s="18" t="s">
        <v>34</v>
      </c>
      <c r="E10" s="19" t="s">
        <v>22</v>
      </c>
      <c r="F10" s="19" t="s">
        <v>25</v>
      </c>
      <c r="G10" s="15">
        <v>0.68</v>
      </c>
    </row>
    <row r="11" spans="1:7" s="20" customFormat="1" ht="29" x14ac:dyDescent="0.35">
      <c r="A11" s="16" t="s">
        <v>32</v>
      </c>
      <c r="B11" s="16" t="s">
        <v>67</v>
      </c>
      <c r="C11" s="17" t="s">
        <v>33</v>
      </c>
      <c r="D11" s="18" t="s">
        <v>34</v>
      </c>
      <c r="E11" s="19" t="s">
        <v>22</v>
      </c>
      <c r="F11" s="19" t="s">
        <v>25</v>
      </c>
      <c r="G11" s="15">
        <v>0.68</v>
      </c>
    </row>
    <row r="12" spans="1:7" s="20" customFormat="1" ht="29" x14ac:dyDescent="0.35">
      <c r="A12" s="16" t="s">
        <v>32</v>
      </c>
      <c r="B12" s="16" t="s">
        <v>68</v>
      </c>
      <c r="C12" s="17" t="s">
        <v>33</v>
      </c>
      <c r="D12" s="18" t="s">
        <v>34</v>
      </c>
      <c r="E12" s="19" t="s">
        <v>22</v>
      </c>
      <c r="F12" s="19" t="s">
        <v>25</v>
      </c>
      <c r="G12" s="15">
        <v>0.6</v>
      </c>
    </row>
    <row r="13" spans="1:7" s="20" customFormat="1" ht="29" x14ac:dyDescent="0.35">
      <c r="A13" s="16" t="s">
        <v>32</v>
      </c>
      <c r="B13" s="16" t="s">
        <v>69</v>
      </c>
      <c r="C13" s="17" t="s">
        <v>33</v>
      </c>
      <c r="D13" s="18" t="s">
        <v>34</v>
      </c>
      <c r="E13" s="19" t="s">
        <v>22</v>
      </c>
      <c r="F13" s="19" t="s">
        <v>25</v>
      </c>
      <c r="G13" s="15">
        <v>0.7</v>
      </c>
    </row>
    <row r="14" spans="1:7" s="20" customFormat="1" ht="29" x14ac:dyDescent="0.35">
      <c r="A14" s="16" t="s">
        <v>32</v>
      </c>
      <c r="B14" s="16" t="s">
        <v>26</v>
      </c>
      <c r="C14" s="17"/>
      <c r="D14" s="18"/>
      <c r="E14" s="19"/>
      <c r="F14" s="19" t="e" cm="1" vm="1">
        <f t="array" aca="1" ref="F14" ca="1">A14:F15</f>
        <v>#VALUE!</v>
      </c>
      <c r="G14" s="15"/>
    </row>
    <row r="15" spans="1:7" s="20" customFormat="1" ht="29" x14ac:dyDescent="0.35">
      <c r="A15" s="16" t="s">
        <v>35</v>
      </c>
      <c r="B15" s="16" t="s">
        <v>70</v>
      </c>
      <c r="C15" s="17" t="s">
        <v>24</v>
      </c>
      <c r="D15" s="18" t="s">
        <v>98</v>
      </c>
      <c r="E15" s="19" t="s">
        <v>22</v>
      </c>
      <c r="F15" s="19" t="s">
        <v>23</v>
      </c>
      <c r="G15" s="15">
        <v>0.7</v>
      </c>
    </row>
    <row r="16" spans="1:7" s="20" customFormat="1" ht="29" x14ac:dyDescent="0.35">
      <c r="A16" s="16" t="s">
        <v>35</v>
      </c>
      <c r="B16" s="16" t="s">
        <v>71</v>
      </c>
      <c r="C16" s="17" t="s">
        <v>36</v>
      </c>
      <c r="D16" s="18" t="s">
        <v>98</v>
      </c>
      <c r="E16" s="19" t="s">
        <v>22</v>
      </c>
      <c r="F16" s="19" t="s">
        <v>23</v>
      </c>
      <c r="G16" s="15">
        <v>0.7</v>
      </c>
    </row>
    <row r="17" spans="1:7" s="20" customFormat="1" ht="29" x14ac:dyDescent="0.35">
      <c r="A17" s="16" t="s">
        <v>35</v>
      </c>
      <c r="B17" s="16" t="s">
        <v>72</v>
      </c>
      <c r="C17" s="17" t="s">
        <v>37</v>
      </c>
      <c r="D17" s="18" t="s">
        <v>98</v>
      </c>
      <c r="E17" s="19" t="s">
        <v>22</v>
      </c>
      <c r="F17" s="19" t="s">
        <v>23</v>
      </c>
      <c r="G17" s="15">
        <v>0.65</v>
      </c>
    </row>
    <row r="18" spans="1:7" s="20" customFormat="1" ht="29" x14ac:dyDescent="0.35">
      <c r="A18" s="16" t="s">
        <v>35</v>
      </c>
      <c r="B18" s="16" t="s">
        <v>73</v>
      </c>
      <c r="C18" s="17" t="s">
        <v>33</v>
      </c>
      <c r="D18" s="18" t="s">
        <v>98</v>
      </c>
      <c r="E18" s="19" t="s">
        <v>22</v>
      </c>
      <c r="F18" s="19" t="s">
        <v>23</v>
      </c>
      <c r="G18" s="15">
        <v>0.65</v>
      </c>
    </row>
    <row r="19" spans="1:7" s="20" customFormat="1" ht="29" x14ac:dyDescent="0.35">
      <c r="A19" s="16" t="s">
        <v>35</v>
      </c>
      <c r="B19" s="16" t="s">
        <v>77</v>
      </c>
      <c r="C19" s="17" t="s">
        <v>24</v>
      </c>
      <c r="D19" s="18" t="s">
        <v>98</v>
      </c>
      <c r="E19" s="19" t="s">
        <v>22</v>
      </c>
      <c r="F19" s="19" t="s">
        <v>23</v>
      </c>
      <c r="G19" s="15">
        <v>0.6</v>
      </c>
    </row>
    <row r="20" spans="1:7" s="20" customFormat="1" ht="29" x14ac:dyDescent="0.35">
      <c r="A20" s="16" t="s">
        <v>35</v>
      </c>
      <c r="B20" s="16" t="s">
        <v>78</v>
      </c>
      <c r="C20" s="17" t="s">
        <v>38</v>
      </c>
      <c r="D20" s="18" t="s">
        <v>98</v>
      </c>
      <c r="E20" s="19" t="s">
        <v>22</v>
      </c>
      <c r="F20" s="19" t="s">
        <v>23</v>
      </c>
      <c r="G20" s="15">
        <v>0.6</v>
      </c>
    </row>
    <row r="21" spans="1:7" s="20" customFormat="1" ht="29" x14ac:dyDescent="0.35">
      <c r="A21" s="16" t="s">
        <v>35</v>
      </c>
      <c r="B21" s="16" t="s">
        <v>26</v>
      </c>
      <c r="C21" s="17"/>
      <c r="D21" s="18" t="s">
        <v>39</v>
      </c>
      <c r="E21" s="19"/>
      <c r="F21" s="19"/>
      <c r="G21" s="15">
        <v>0.65</v>
      </c>
    </row>
    <row r="22" spans="1:7" s="20" customFormat="1" ht="43.5" x14ac:dyDescent="0.35">
      <c r="A22" s="16" t="s">
        <v>40</v>
      </c>
      <c r="B22" s="16" t="s">
        <v>74</v>
      </c>
      <c r="C22" s="17" t="s">
        <v>33</v>
      </c>
      <c r="D22" s="18" t="s">
        <v>99</v>
      </c>
      <c r="E22" s="19" t="s">
        <v>22</v>
      </c>
      <c r="F22" s="19" t="s">
        <v>23</v>
      </c>
      <c r="G22" s="15">
        <v>0.7</v>
      </c>
    </row>
    <row r="23" spans="1:7" s="20" customFormat="1" ht="43.5" x14ac:dyDescent="0.35">
      <c r="A23" s="16" t="s">
        <v>40</v>
      </c>
      <c r="B23" s="16" t="s">
        <v>75</v>
      </c>
      <c r="C23" s="17" t="s">
        <v>33</v>
      </c>
      <c r="D23" s="18" t="s">
        <v>99</v>
      </c>
      <c r="E23" s="19" t="s">
        <v>22</v>
      </c>
      <c r="F23" s="19" t="s">
        <v>25</v>
      </c>
      <c r="G23" s="15">
        <v>0.6</v>
      </c>
    </row>
    <row r="24" spans="1:7" s="20" customFormat="1" ht="43.5" x14ac:dyDescent="0.35">
      <c r="A24" s="16" t="s">
        <v>40</v>
      </c>
      <c r="B24" s="16" t="s">
        <v>76</v>
      </c>
      <c r="C24" s="17" t="s">
        <v>33</v>
      </c>
      <c r="D24" s="18" t="s">
        <v>99</v>
      </c>
      <c r="E24" s="19" t="s">
        <v>22</v>
      </c>
      <c r="F24" s="19" t="s">
        <v>25</v>
      </c>
      <c r="G24" s="15">
        <v>0.65</v>
      </c>
    </row>
    <row r="25" spans="1:7" s="20" customFormat="1" ht="43.5" x14ac:dyDescent="0.35">
      <c r="A25" s="16" t="s">
        <v>40</v>
      </c>
      <c r="B25" s="16" t="s">
        <v>79</v>
      </c>
      <c r="C25" s="17" t="s">
        <v>33</v>
      </c>
      <c r="D25" s="18" t="s">
        <v>99</v>
      </c>
      <c r="E25" s="19" t="s">
        <v>22</v>
      </c>
      <c r="F25" s="19" t="s">
        <v>25</v>
      </c>
      <c r="G25" s="15">
        <v>0.7</v>
      </c>
    </row>
    <row r="26" spans="1:7" s="20" customFormat="1" ht="43.5" x14ac:dyDescent="0.35">
      <c r="A26" s="16" t="s">
        <v>40</v>
      </c>
      <c r="B26" s="16" t="s">
        <v>26</v>
      </c>
      <c r="C26" s="17"/>
      <c r="D26" s="18"/>
      <c r="E26" s="19"/>
      <c r="F26" s="19"/>
      <c r="G26" s="15"/>
    </row>
    <row r="27" spans="1:7" s="20" customFormat="1" ht="29" x14ac:dyDescent="0.35">
      <c r="A27" s="16" t="s">
        <v>41</v>
      </c>
      <c r="B27" s="16" t="s">
        <v>81</v>
      </c>
      <c r="C27" s="17" t="s">
        <v>42</v>
      </c>
      <c r="D27" s="18" t="s">
        <v>98</v>
      </c>
      <c r="E27" s="19" t="s">
        <v>22</v>
      </c>
      <c r="F27" s="19" t="s">
        <v>23</v>
      </c>
      <c r="G27" s="15">
        <v>0.7</v>
      </c>
    </row>
    <row r="28" spans="1:7" s="20" customFormat="1" ht="29" x14ac:dyDescent="0.35">
      <c r="A28" s="16" t="s">
        <v>41</v>
      </c>
      <c r="B28" s="16" t="s">
        <v>80</v>
      </c>
      <c r="C28" s="17" t="s">
        <v>21</v>
      </c>
      <c r="D28" s="18" t="s">
        <v>98</v>
      </c>
      <c r="E28" s="19" t="s">
        <v>22</v>
      </c>
      <c r="F28" s="19" t="s">
        <v>23</v>
      </c>
      <c r="G28" s="15">
        <v>0.7</v>
      </c>
    </row>
    <row r="29" spans="1:7" s="20" customFormat="1" ht="29" x14ac:dyDescent="0.35">
      <c r="A29" s="16" t="s">
        <v>41</v>
      </c>
      <c r="B29" s="16" t="s">
        <v>82</v>
      </c>
      <c r="C29" s="17" t="s">
        <v>42</v>
      </c>
      <c r="D29" s="18" t="s">
        <v>98</v>
      </c>
      <c r="E29" s="19" t="s">
        <v>22</v>
      </c>
      <c r="F29" s="19" t="s">
        <v>23</v>
      </c>
      <c r="G29" s="15">
        <v>0.6</v>
      </c>
    </row>
    <row r="30" spans="1:7" s="20" customFormat="1" x14ac:dyDescent="0.35">
      <c r="A30" s="16" t="s">
        <v>41</v>
      </c>
      <c r="B30" s="16" t="s">
        <v>26</v>
      </c>
      <c r="C30" s="17"/>
      <c r="D30" s="18"/>
      <c r="E30" s="19"/>
      <c r="F30" s="19"/>
      <c r="G30" s="15"/>
    </row>
    <row r="31" spans="1:7" s="20" customFormat="1" ht="43.5" x14ac:dyDescent="0.35">
      <c r="A31" s="16" t="s">
        <v>43</v>
      </c>
      <c r="B31" s="16" t="s">
        <v>83</v>
      </c>
      <c r="C31" s="17" t="s">
        <v>44</v>
      </c>
      <c r="D31" s="18" t="s">
        <v>45</v>
      </c>
      <c r="E31" s="19" t="s">
        <v>31</v>
      </c>
      <c r="F31" s="19" t="s">
        <v>23</v>
      </c>
      <c r="G31" s="15">
        <v>0.7</v>
      </c>
    </row>
    <row r="32" spans="1:7" s="20" customFormat="1" ht="43.5" x14ac:dyDescent="0.35">
      <c r="A32" s="16" t="s">
        <v>43</v>
      </c>
      <c r="B32" s="16" t="s">
        <v>84</v>
      </c>
      <c r="C32" s="17" t="s">
        <v>44</v>
      </c>
      <c r="D32" s="18" t="s">
        <v>45</v>
      </c>
      <c r="E32" s="19" t="s">
        <v>31</v>
      </c>
      <c r="F32" s="19" t="s">
        <v>23</v>
      </c>
      <c r="G32" s="15">
        <v>0.75</v>
      </c>
    </row>
    <row r="33" spans="1:7" s="20" customFormat="1" ht="43.5" x14ac:dyDescent="0.35">
      <c r="A33" s="16" t="s">
        <v>43</v>
      </c>
      <c r="B33" s="16" t="s">
        <v>85</v>
      </c>
      <c r="C33" s="17" t="s">
        <v>44</v>
      </c>
      <c r="D33" s="18" t="s">
        <v>45</v>
      </c>
      <c r="E33" s="19" t="s">
        <v>31</v>
      </c>
      <c r="F33" s="19" t="s">
        <v>25</v>
      </c>
      <c r="G33" s="15">
        <v>0.75</v>
      </c>
    </row>
    <row r="34" spans="1:7" s="20" customFormat="1" ht="43.5" x14ac:dyDescent="0.35">
      <c r="A34" s="16" t="s">
        <v>43</v>
      </c>
      <c r="B34" s="16" t="s">
        <v>86</v>
      </c>
      <c r="C34" s="17" t="s">
        <v>44</v>
      </c>
      <c r="D34" s="18" t="s">
        <v>45</v>
      </c>
      <c r="E34" s="19" t="s">
        <v>31</v>
      </c>
      <c r="F34" s="19" t="s">
        <v>25</v>
      </c>
      <c r="G34" s="15">
        <v>0.6</v>
      </c>
    </row>
    <row r="35" spans="1:7" s="20" customFormat="1" ht="43.5" x14ac:dyDescent="0.35">
      <c r="A35" s="16" t="s">
        <v>43</v>
      </c>
      <c r="B35" s="16" t="s">
        <v>87</v>
      </c>
      <c r="C35" s="17" t="s">
        <v>24</v>
      </c>
      <c r="D35" s="18" t="s">
        <v>45</v>
      </c>
      <c r="E35" s="19" t="s">
        <v>22</v>
      </c>
      <c r="F35" s="19" t="s">
        <v>46</v>
      </c>
      <c r="G35" s="15">
        <v>0.65</v>
      </c>
    </row>
    <row r="36" spans="1:7" s="20" customFormat="1" ht="43.5" x14ac:dyDescent="0.35">
      <c r="A36" s="16" t="s">
        <v>43</v>
      </c>
      <c r="B36" s="16"/>
      <c r="C36" s="17" t="s">
        <v>24</v>
      </c>
      <c r="D36" s="18" t="s">
        <v>45</v>
      </c>
      <c r="E36" s="19" t="s">
        <v>22</v>
      </c>
      <c r="F36" s="19" t="s">
        <v>46</v>
      </c>
      <c r="G36" s="15">
        <v>0.7</v>
      </c>
    </row>
    <row r="37" spans="1:7" s="20" customFormat="1" ht="29" x14ac:dyDescent="0.35">
      <c r="A37" s="16" t="s">
        <v>43</v>
      </c>
      <c r="B37" s="16" t="s">
        <v>26</v>
      </c>
      <c r="C37" s="17"/>
      <c r="D37" s="18"/>
      <c r="E37" s="19"/>
      <c r="F37" s="19"/>
      <c r="G37" s="15"/>
    </row>
    <row r="38" spans="1:7" s="20" customFormat="1" ht="29" x14ac:dyDescent="0.35">
      <c r="A38" s="16" t="s">
        <v>47</v>
      </c>
      <c r="B38" s="16" t="s">
        <v>88</v>
      </c>
      <c r="C38" s="17" t="s">
        <v>42</v>
      </c>
      <c r="D38" s="18" t="s">
        <v>100</v>
      </c>
      <c r="E38" s="19" t="s">
        <v>22</v>
      </c>
      <c r="F38" s="19" t="s">
        <v>23</v>
      </c>
      <c r="G38" s="15">
        <v>0.65</v>
      </c>
    </row>
    <row r="39" spans="1:7" s="20" customFormat="1" ht="29" x14ac:dyDescent="0.35">
      <c r="A39" s="16" t="s">
        <v>47</v>
      </c>
      <c r="B39" s="16" t="s">
        <v>89</v>
      </c>
      <c r="C39" s="17" t="s">
        <v>42</v>
      </c>
      <c r="D39" s="18" t="s">
        <v>100</v>
      </c>
      <c r="E39" s="19" t="s">
        <v>22</v>
      </c>
      <c r="F39" s="19" t="s">
        <v>23</v>
      </c>
      <c r="G39" s="15">
        <v>0.65</v>
      </c>
    </row>
    <row r="40" spans="1:7" s="20" customFormat="1" ht="29" x14ac:dyDescent="0.35">
      <c r="A40" s="16" t="s">
        <v>47</v>
      </c>
      <c r="B40" s="16" t="s">
        <v>90</v>
      </c>
      <c r="C40" s="17" t="s">
        <v>38</v>
      </c>
      <c r="D40" s="18" t="s">
        <v>100</v>
      </c>
      <c r="E40" s="19" t="s">
        <v>22</v>
      </c>
      <c r="F40" s="19" t="s">
        <v>23</v>
      </c>
      <c r="G40" s="15">
        <v>0.65</v>
      </c>
    </row>
    <row r="41" spans="1:7" s="20" customFormat="1" ht="29" x14ac:dyDescent="0.35">
      <c r="A41" s="16" t="s">
        <v>47</v>
      </c>
      <c r="B41" s="16" t="s">
        <v>91</v>
      </c>
      <c r="C41" s="17" t="s">
        <v>42</v>
      </c>
      <c r="D41" s="18" t="s">
        <v>100</v>
      </c>
      <c r="E41" s="19" t="s">
        <v>22</v>
      </c>
      <c r="F41" s="19" t="s">
        <v>23</v>
      </c>
      <c r="G41" s="15">
        <v>0.65</v>
      </c>
    </row>
    <row r="42" spans="1:7" s="20" customFormat="1" x14ac:dyDescent="0.35">
      <c r="A42" s="16" t="s">
        <v>47</v>
      </c>
      <c r="B42" s="16" t="s">
        <v>26</v>
      </c>
      <c r="C42" s="17"/>
      <c r="D42" s="18"/>
      <c r="E42" s="19"/>
      <c r="F42" s="19"/>
      <c r="G42" s="15"/>
    </row>
    <row r="43" spans="1:7" s="20" customFormat="1" ht="43.5" x14ac:dyDescent="0.35">
      <c r="A43" s="16" t="s">
        <v>48</v>
      </c>
      <c r="B43" s="16" t="s">
        <v>92</v>
      </c>
      <c r="C43" s="17" t="s">
        <v>38</v>
      </c>
      <c r="D43" s="18" t="s">
        <v>101</v>
      </c>
      <c r="E43" s="19" t="s">
        <v>22</v>
      </c>
      <c r="F43" s="19" t="s">
        <v>25</v>
      </c>
      <c r="G43" s="15">
        <v>0.65</v>
      </c>
    </row>
    <row r="44" spans="1:7" s="20" customFormat="1" ht="43.5" x14ac:dyDescent="0.35">
      <c r="A44" s="16" t="s">
        <v>48</v>
      </c>
      <c r="B44" s="16" t="s">
        <v>93</v>
      </c>
      <c r="C44" s="17" t="s">
        <v>38</v>
      </c>
      <c r="D44" s="18" t="s">
        <v>101</v>
      </c>
      <c r="E44" s="19" t="s">
        <v>22</v>
      </c>
      <c r="F44" s="19" t="s">
        <v>25</v>
      </c>
      <c r="G44" s="15">
        <v>0.65</v>
      </c>
    </row>
    <row r="45" spans="1:7" s="20" customFormat="1" ht="43.5" x14ac:dyDescent="0.35">
      <c r="A45" s="16" t="s">
        <v>48</v>
      </c>
      <c r="B45" s="16" t="s">
        <v>94</v>
      </c>
      <c r="C45" s="17" t="s">
        <v>24</v>
      </c>
      <c r="D45" s="18" t="s">
        <v>101</v>
      </c>
      <c r="E45" s="19" t="s">
        <v>22</v>
      </c>
      <c r="F45" s="19" t="s">
        <v>25</v>
      </c>
      <c r="G45" s="15">
        <v>0.65</v>
      </c>
    </row>
    <row r="46" spans="1:7" s="20" customFormat="1" ht="43.5" x14ac:dyDescent="0.35">
      <c r="A46" s="16" t="s">
        <v>48</v>
      </c>
      <c r="B46" s="16" t="s">
        <v>95</v>
      </c>
      <c r="C46" s="17" t="s">
        <v>24</v>
      </c>
      <c r="D46" s="18" t="s">
        <v>101</v>
      </c>
      <c r="E46" s="19" t="s">
        <v>22</v>
      </c>
      <c r="F46" s="19" t="s">
        <v>25</v>
      </c>
      <c r="G46" s="15">
        <v>0.65</v>
      </c>
    </row>
    <row r="47" spans="1:7" s="20" customFormat="1" ht="43.5" x14ac:dyDescent="0.35">
      <c r="A47" s="16" t="s">
        <v>48</v>
      </c>
      <c r="B47" s="16" t="s">
        <v>96</v>
      </c>
      <c r="C47" s="17" t="s">
        <v>24</v>
      </c>
      <c r="D47" s="18" t="s">
        <v>101</v>
      </c>
      <c r="E47" s="19" t="s">
        <v>22</v>
      </c>
      <c r="F47" s="19" t="s">
        <v>25</v>
      </c>
      <c r="G47" s="15">
        <v>0.65</v>
      </c>
    </row>
    <row r="48" spans="1:7" s="20" customFormat="1" ht="43.5" x14ac:dyDescent="0.35">
      <c r="A48" s="16" t="s">
        <v>48</v>
      </c>
      <c r="B48" s="16" t="s">
        <v>49</v>
      </c>
      <c r="C48" s="17" t="s">
        <v>24</v>
      </c>
      <c r="D48" s="18" t="s">
        <v>101</v>
      </c>
      <c r="E48" s="19" t="s">
        <v>22</v>
      </c>
      <c r="F48" s="19" t="s">
        <v>25</v>
      </c>
      <c r="G48" s="15">
        <v>0.65</v>
      </c>
    </row>
    <row r="49" spans="1:7" s="20" customFormat="1" x14ac:dyDescent="0.35">
      <c r="A49" s="16" t="s">
        <v>48</v>
      </c>
      <c r="B49" s="16" t="s">
        <v>26</v>
      </c>
      <c r="C49" s="17"/>
      <c r="D49" s="18"/>
      <c r="E49" s="19"/>
      <c r="F49" s="19"/>
      <c r="G49" s="15"/>
    </row>
    <row r="50" spans="1:7" s="20" customFormat="1" ht="29" x14ac:dyDescent="0.35">
      <c r="A50" s="16" t="s">
        <v>50</v>
      </c>
      <c r="B50" s="16" t="s">
        <v>51</v>
      </c>
      <c r="C50" s="17" t="s">
        <v>21</v>
      </c>
      <c r="D50" s="18" t="s">
        <v>52</v>
      </c>
      <c r="E50" s="19" t="s">
        <v>31</v>
      </c>
      <c r="F50" s="19" t="s">
        <v>25</v>
      </c>
      <c r="G50" s="15">
        <v>0.65</v>
      </c>
    </row>
    <row r="51" spans="1:7" s="20" customFormat="1" ht="29" x14ac:dyDescent="0.35">
      <c r="A51" s="16" t="s">
        <v>50</v>
      </c>
      <c r="B51" s="16" t="s">
        <v>53</v>
      </c>
      <c r="C51" s="17" t="s">
        <v>21</v>
      </c>
      <c r="D51" s="18" t="s">
        <v>52</v>
      </c>
      <c r="E51" s="19" t="s">
        <v>31</v>
      </c>
      <c r="F51" s="19" t="s">
        <v>25</v>
      </c>
      <c r="G51" s="15">
        <v>0.65</v>
      </c>
    </row>
    <row r="52" spans="1:7" s="20" customFormat="1" ht="29" x14ac:dyDescent="0.35">
      <c r="A52" s="16" t="s">
        <v>50</v>
      </c>
      <c r="B52" s="16" t="s">
        <v>54</v>
      </c>
      <c r="C52" s="17" t="s">
        <v>24</v>
      </c>
      <c r="D52" s="18" t="s">
        <v>52</v>
      </c>
      <c r="E52" s="19" t="s">
        <v>31</v>
      </c>
      <c r="F52" s="19" t="s">
        <v>25</v>
      </c>
      <c r="G52" s="15">
        <v>0.65</v>
      </c>
    </row>
    <row r="53" spans="1:7" s="20" customFormat="1" x14ac:dyDescent="0.35">
      <c r="A53" s="16" t="s">
        <v>50</v>
      </c>
      <c r="B53" s="16" t="s">
        <v>55</v>
      </c>
      <c r="C53" s="21"/>
      <c r="D53" s="22"/>
      <c r="E53" s="23"/>
      <c r="F53" s="23"/>
      <c r="G53" s="22"/>
    </row>
  </sheetData>
  <conditionalFormatting sqref="A2:G53">
    <cfRule type="expression" dxfId="4" priority="1">
      <formula>AND($G2&gt;=90,$G2&lt;=100)</formula>
    </cfRule>
    <cfRule type="expression" dxfId="3" priority="2">
      <formula>AND($G2&gt;=80,$G2&lt;90)</formula>
    </cfRule>
    <cfRule type="expression" dxfId="2" priority="3">
      <formula>AND($G2&gt;=70,$G2&lt;80)</formula>
    </cfRule>
    <cfRule type="expression" dxfId="1" priority="4">
      <formula>AND($G2&gt;=60,$G2&lt;70)</formula>
    </cfRule>
    <cfRule type="expression" dxfId="0" priority="5">
      <formula>AND($G2&gt;0,$G2&lt;60)</formula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2"/>
  <sheetViews>
    <sheetView workbookViewId="0">
      <selection activeCell="B6" sqref="B6"/>
    </sheetView>
  </sheetViews>
  <sheetFormatPr baseColWidth="10" defaultColWidth="8.7265625" defaultRowHeight="14.5" x14ac:dyDescent="0.35"/>
  <cols>
    <col min="1" max="1" width="75.6328125" customWidth="1"/>
    <col min="2" max="2" width="21.90625" customWidth="1"/>
    <col min="3" max="3" width="24.453125" customWidth="1"/>
  </cols>
  <sheetData>
    <row r="1" spans="1:3" ht="21" x14ac:dyDescent="0.5">
      <c r="A1" s="26" t="s">
        <v>59</v>
      </c>
      <c r="B1" s="27"/>
      <c r="C1" s="27"/>
    </row>
    <row r="2" spans="1:3" x14ac:dyDescent="0.35">
      <c r="A2" s="24" t="s">
        <v>56</v>
      </c>
      <c r="B2" s="24" t="s">
        <v>57</v>
      </c>
      <c r="C2" s="24" t="s">
        <v>58</v>
      </c>
    </row>
    <row r="3" spans="1:3" ht="58" x14ac:dyDescent="0.35">
      <c r="A3" s="9" t="s">
        <v>20</v>
      </c>
      <c r="B3" s="3">
        <v>1</v>
      </c>
      <c r="C3" s="2"/>
    </row>
    <row r="4" spans="1:3" x14ac:dyDescent="0.35">
      <c r="A4" s="9" t="s">
        <v>27</v>
      </c>
      <c r="B4" s="3">
        <f>COUNTIF(IndicadoresKPI!$A$2:$A$53,"CUMPLIMIENTO DE LA PLANEACIÓN")</f>
        <v>3</v>
      </c>
      <c r="C4" s="2"/>
    </row>
    <row r="5" spans="1:3" x14ac:dyDescent="0.35">
      <c r="A5" s="9" t="s">
        <v>32</v>
      </c>
      <c r="B5" s="3">
        <f>COUNTIF(IndicadoresKPI!$A$2:$A$53,"CUMPLIMIENTO DE NORMATIVIDAD RELATIVA A “INTEGRIDAD ACADÉMICA”")</f>
        <v>5</v>
      </c>
      <c r="C5" s="2"/>
    </row>
    <row r="6" spans="1:3" ht="29" x14ac:dyDescent="0.35">
      <c r="A6" s="9" t="s">
        <v>35</v>
      </c>
      <c r="B6" s="3">
        <f>COUNTIF(IndicadoresKPI!$A$2:$A$53,"PROGRAMAS ACADÉMICOS: CUMPLIMIENTO DEL PERFIL DE EGRESO DE TODOS LOS PROGRAMAS")</f>
        <v>7</v>
      </c>
      <c r="C6" s="2"/>
    </row>
    <row r="7" spans="1:3" ht="43.5" x14ac:dyDescent="0.35">
      <c r="A7" s="9" t="s">
        <v>40</v>
      </c>
      <c r="B7" s="3">
        <f>COUNTIF(IndicadoresKPI!$A$2:$A$53,"PERSONAL ACADÉMICO: Satisfacción con la docencia recibida Nivel académico de impartición superior al de formación Formación en cuestiones docentes Cumplimiento de la función docente")</f>
        <v>5</v>
      </c>
      <c r="C7" s="2"/>
    </row>
    <row r="8" spans="1:3" x14ac:dyDescent="0.35">
      <c r="A8" s="9" t="s">
        <v>41</v>
      </c>
      <c r="B8" s="3">
        <f>COUNTIF(IndicadoresKPI!$A$2:$A$53,"ESTUDIANTES:   Ciclo de vida del estudiante")</f>
        <v>4</v>
      </c>
      <c r="C8" s="2"/>
    </row>
    <row r="9" spans="1:3" ht="29" x14ac:dyDescent="0.35">
      <c r="A9" s="9" t="s">
        <v>43</v>
      </c>
      <c r="B9" s="3">
        <f>COUNTIF(IndicadoresKPI!$A$2:$A$53,"PERSONAL ADMINISTRATIVO  “evaluación del desempeño de todo el personal administrativo”")</f>
        <v>7</v>
      </c>
      <c r="C9" s="2"/>
    </row>
    <row r="10" spans="1:3" x14ac:dyDescent="0.35">
      <c r="A10" s="9" t="s">
        <v>47</v>
      </c>
      <c r="B10" s="3">
        <f>COUNTIF(IndicadoresKPI!$A$2:$A$53,"APOYOS ACADÉMICOS")</f>
        <v>5</v>
      </c>
      <c r="C10" s="2"/>
    </row>
    <row r="11" spans="1:3" x14ac:dyDescent="0.35">
      <c r="A11" s="9" t="s">
        <v>48</v>
      </c>
      <c r="B11" s="3">
        <f>COUNTIF(IndicadoresKPI!$A$2:$A$53,"RECURSOS FÍSICOS: Seguridad y Salud en el trabajo")</f>
        <v>7</v>
      </c>
      <c r="C11" s="2"/>
    </row>
    <row r="12" spans="1:3" x14ac:dyDescent="0.35">
      <c r="A12" s="9" t="s">
        <v>50</v>
      </c>
      <c r="B12" s="3">
        <f>COUNTIF(IndicadoresKPI!$A$2:$A$53,"RECURSOS FINANCIEROS Nota: &gt;4 años")</f>
        <v>4</v>
      </c>
      <c r="C12" s="2"/>
    </row>
  </sheetData>
  <mergeCells count="1">
    <mergeCell ref="A1:C1"/>
  </mergeCells>
  <pageMargins left="0.75" right="0.75" top="1" bottom="1" header="0.5" footer="0.5"/>
</worksheet>
</file>

<file path=docMetadata/LabelInfo.xml><?xml version="1.0" encoding="utf-8"?>
<clbl:labelList xmlns:clbl="http://schemas.microsoft.com/office/2020/mipLabelMetadata">
  <clbl:label id="{0361ecad-3f61-4749-aa5c-87fde47ef9ad}" enabled="1" method="Standard" siteId="{22c8b4a4-d926-43b2-bcc7-87b998590b4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Niveles de logro</vt:lpstr>
      <vt:lpstr>IndicadoresKPI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Hector Cerezo Huertas</cp:lastModifiedBy>
  <dcterms:created xsi:type="dcterms:W3CDTF">2025-11-20T20:58:37Z</dcterms:created>
  <dcterms:modified xsi:type="dcterms:W3CDTF">2025-11-28T21:09:24Z</dcterms:modified>
</cp:coreProperties>
</file>